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FEV22\prestação de contas FEV22\2 - Produção\2.1 - Produção Assistencial - HEGV\"/>
    </mc:Choice>
  </mc:AlternateContent>
  <xr:revisionPtr revIDLastSave="0" documentId="13_ncr:1_{2D7E6037-5E87-4FB4-81F6-BC0A48914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ntitativa - 1o. Semestre" sheetId="1" r:id="rId1"/>
  </sheets>
  <definedNames>
    <definedName name="_xlnm.Print_Area" localSheetId="0">'Quantitativa - 1o. Semestre'!$A$1:$S$18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N14" i="1"/>
  <c r="K14" i="1"/>
  <c r="H14" i="1"/>
  <c r="E14" i="1"/>
  <c r="B14" i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M14" i="1"/>
  <c r="W10" i="1" l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<sst xmlns="http://schemas.openxmlformats.org/spreadsheetml/2006/main" count="86" uniqueCount="24">
  <si>
    <t>ATIVIDADES HOSPITALARES</t>
  </si>
  <si>
    <t>PRODUÇÃO ASSISTENCIAL HOSPITALAR</t>
  </si>
  <si>
    <t>PREV.</t>
  </si>
  <si>
    <t>REAL.</t>
  </si>
  <si>
    <t>%</t>
  </si>
  <si>
    <t>MÉDIA ANO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</si>
  <si>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</si>
  <si>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</si>
  <si>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</si>
  <si>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</si>
  <si>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</si>
  <si>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</si>
  <si>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</si>
  <si>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</si>
  <si>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</si>
  <si>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 xml:space="preserve">ORGANIZAÇÃO SOCIAL DE SAÚDE
</t>
  </si>
  <si>
    <t>Tomografia Computadorizada  (TC)</t>
  </si>
  <si>
    <t>PRODUÇÃO ASSISTENCIAL SADT</t>
  </si>
  <si>
    <t>PRODUÇÃO ASSISTENCIAL UPA24h</t>
  </si>
  <si>
    <t>Atendimento mensal</t>
  </si>
  <si>
    <t>COMPLEXO ESTADUAL DE SAÚDE - HOSPITAL ESTADUAL GETÚLIO VARGAS</t>
  </si>
  <si>
    <t>IPCEP - Instituto de Psicologia Clínica Educacional e Profissional</t>
  </si>
  <si>
    <t>CONTRATO GESTÃO 004/2021  - EDITAL DE SELEÇÃO Nº 04/2021</t>
  </si>
  <si>
    <t>META QUANTITATIVA - ANO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</si>
</sst>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[$-416]mmm\-yy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9" fillId="0" borderId="0" xfId="6" applyFont="1" applyAlignment="1">
      <alignment horizontal="center"/>
    </xf>
    <xf numFmtId="0" fontId="9" fillId="0" borderId="0" xfId="6" applyFont="1"/>
    <xf numFmtId="9" fontId="10" fillId="0" borderId="1" xfId="7" applyFont="1" applyFill="1" applyBorder="1" applyAlignment="1" applyProtection="1">
      <alignment horizontal="center" vertical="center"/>
    </xf>
    <xf numFmtId="0" fontId="11" fillId="0" borderId="0" xfId="6" applyFont="1"/>
    <xf numFmtId="3" fontId="10" fillId="2" borderId="2" xfId="6" applyNumberFormat="1" applyFont="1" applyFill="1" applyBorder="1" applyAlignment="1" applyProtection="1">
      <alignment horizontal="center" vertical="center"/>
    </xf>
    <xf numFmtId="165" fontId="12" fillId="0" borderId="0" xfId="9" applyNumberFormat="1" applyFont="1" applyFill="1" applyBorder="1" applyAlignment="1" applyProtection="1">
      <alignment horizontal="center" vertical="center"/>
      <protection locked="0"/>
    </xf>
    <xf numFmtId="9" fontId="10" fillId="0" borderId="5" xfId="7" applyFont="1" applyFill="1" applyBorder="1" applyAlignment="1" applyProtection="1">
      <alignment horizontal="center" vertical="center"/>
    </xf>
    <xf numFmtId="41" fontId="5" fillId="0" borderId="0" xfId="2" applyNumberFormat="1" applyFont="1" applyBorder="1" applyAlignment="1">
      <alignment horizontal="center" vertical="center" wrapText="1"/>
    </xf>
    <xf numFmtId="41" fontId="5" fillId="0" borderId="0" xfId="2" applyNumberFormat="1" applyFont="1" applyBorder="1" applyAlignment="1">
      <alignment horizontal="center" wrapText="1"/>
    </xf>
    <xf numFmtId="41" fontId="4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2" fillId="4" borderId="0" xfId="9" applyNumberFormat="1" applyFont="1" applyFill="1" applyBorder="1" applyAlignment="1" applyProtection="1">
      <alignment horizontal="center" vertical="center"/>
    </xf>
    <xf numFmtId="9" fontId="10" fillId="0" borderId="8" xfId="7" applyFont="1" applyFill="1" applyBorder="1" applyAlignment="1" applyProtection="1">
      <alignment horizontal="center" vertical="center"/>
    </xf>
    <xf numFmtId="9" fontId="10" fillId="0" borderId="9" xfId="7" applyFont="1" applyFill="1" applyBorder="1" applyAlignment="1" applyProtection="1">
      <alignment horizontal="center" vertical="center"/>
    </xf>
    <xf numFmtId="3" fontId="10" fillId="2" borderId="10" xfId="6" applyNumberFormat="1" applyFont="1" applyFill="1" applyBorder="1" applyAlignment="1" applyProtection="1">
      <alignment horizontal="center" vertical="center"/>
    </xf>
    <xf numFmtId="3" fontId="10" fillId="2" borderId="11" xfId="6" applyNumberFormat="1" applyFont="1" applyFill="1" applyBorder="1" applyAlignment="1" applyProtection="1">
      <alignment horizontal="center" vertical="center"/>
    </xf>
    <xf numFmtId="0" fontId="15" fillId="2" borderId="13" xfId="6" applyFont="1" applyFill="1" applyBorder="1" applyAlignment="1">
      <alignment horizontal="left" vertical="center" wrapText="1"/>
    </xf>
    <xf numFmtId="3" fontId="16" fillId="2" borderId="14" xfId="6" applyNumberFormat="1" applyFont="1" applyFill="1" applyBorder="1" applyAlignment="1">
      <alignment horizontal="left" vertical="center" wrapText="1"/>
    </xf>
    <xf numFmtId="3" fontId="10" fillId="0" borderId="12" xfId="9" applyNumberFormat="1" applyFont="1" applyFill="1" applyBorder="1" applyAlignment="1" applyProtection="1">
      <alignment horizontal="center" vertical="center"/>
    </xf>
    <xf numFmtId="3" fontId="10" fillId="2" borderId="15" xfId="6" applyNumberFormat="1" applyFont="1" applyFill="1" applyBorder="1" applyAlignment="1" applyProtection="1">
      <alignment horizontal="center" vertical="center"/>
    </xf>
    <xf numFmtId="9" fontId="10" fillId="0" borderId="17" xfId="7" applyFont="1" applyFill="1" applyBorder="1" applyAlignment="1" applyProtection="1">
      <alignment horizontal="center" vertical="center"/>
    </xf>
    <xf numFmtId="3" fontId="10" fillId="2" borderId="18" xfId="6" applyNumberFormat="1" applyFont="1" applyFill="1" applyBorder="1" applyAlignment="1" applyProtection="1">
      <alignment horizontal="center" vertical="center"/>
    </xf>
    <xf numFmtId="0" fontId="15" fillId="2" borderId="20" xfId="6" applyFont="1" applyFill="1" applyBorder="1" applyAlignment="1">
      <alignment horizontal="left" vertical="center" wrapText="1"/>
    </xf>
    <xf numFmtId="9" fontId="10" fillId="0" borderId="21" xfId="7" applyFont="1" applyFill="1" applyBorder="1" applyAlignment="1" applyProtection="1">
      <alignment horizontal="center" vertical="center"/>
    </xf>
    <xf numFmtId="3" fontId="10" fillId="2" borderId="22" xfId="6" applyNumberFormat="1" applyFont="1" applyFill="1" applyBorder="1" applyAlignment="1" applyProtection="1">
      <alignment horizontal="center" vertical="center"/>
    </xf>
    <xf numFmtId="0" fontId="16" fillId="2" borderId="20" xfId="6" applyFont="1" applyFill="1" applyBorder="1" applyAlignment="1">
      <alignment horizontal="left" vertical="center" wrapText="1"/>
    </xf>
    <xf numFmtId="3" fontId="10" fillId="5" borderId="23" xfId="6" applyNumberFormat="1" applyFont="1" applyFill="1" applyBorder="1" applyAlignment="1" applyProtection="1">
      <alignment horizontal="center" vertical="center"/>
    </xf>
    <xf numFmtId="3" fontId="10" fillId="5" borderId="6" xfId="6" applyNumberFormat="1" applyFont="1" applyFill="1" applyBorder="1" applyAlignment="1" applyProtection="1">
      <alignment horizontal="center" vertical="center"/>
    </xf>
    <xf numFmtId="9" fontId="10" fillId="0" borderId="25" xfId="7" applyFont="1" applyFill="1" applyBorder="1" applyAlignment="1" applyProtection="1">
      <alignment horizontal="center" vertical="center"/>
    </xf>
    <xf numFmtId="9" fontId="10" fillId="0" borderId="26" xfId="7" applyFont="1" applyFill="1" applyBorder="1" applyAlignment="1" applyProtection="1">
      <alignment horizontal="center" vertical="center"/>
    </xf>
    <xf numFmtId="3" fontId="14" fillId="0" borderId="16" xfId="9" applyNumberFormat="1" applyFont="1" applyFill="1" applyBorder="1" applyAlignment="1" applyProtection="1">
      <alignment horizontal="center" vertical="center"/>
    </xf>
    <xf numFmtId="41" fontId="5" fillId="0" borderId="28" xfId="2" applyNumberFormat="1" applyFont="1" applyBorder="1" applyAlignment="1">
      <alignment horizontal="center" vertical="center" wrapText="1"/>
    </xf>
    <xf numFmtId="41" fontId="5" fillId="0" borderId="29" xfId="2" applyNumberFormat="1" applyFont="1" applyBorder="1" applyAlignment="1">
      <alignment horizontal="center" vertical="center" wrapText="1"/>
    </xf>
    <xf numFmtId="41" fontId="5" fillId="0" borderId="29" xfId="2" applyNumberFormat="1" applyFont="1" applyBorder="1" applyAlignment="1">
      <alignment horizontal="center" wrapText="1"/>
    </xf>
    <xf numFmtId="41" fontId="5" fillId="0" borderId="30" xfId="2" applyNumberFormat="1" applyFont="1" applyBorder="1" applyAlignment="1">
      <alignment horizontal="center" vertical="center" wrapText="1"/>
    </xf>
    <xf numFmtId="41" fontId="5" fillId="0" borderId="31" xfId="2" applyNumberFormat="1" applyFont="1" applyBorder="1" applyAlignment="1">
      <alignment horizontal="center" vertical="center" wrapText="1"/>
    </xf>
    <xf numFmtId="41" fontId="5" fillId="0" borderId="32" xfId="2" applyNumberFormat="1" applyFont="1" applyBorder="1" applyAlignment="1">
      <alignment horizontal="center" vertical="center" wrapText="1"/>
    </xf>
    <xf numFmtId="9" fontId="10" fillId="8" borderId="7" xfId="7" applyFont="1" applyFill="1" applyBorder="1" applyAlignment="1" applyProtection="1">
      <alignment horizontal="center" vertical="center"/>
    </xf>
    <xf numFmtId="9" fontId="10" fillId="8" borderId="2" xfId="7" applyFont="1" applyFill="1" applyBorder="1" applyAlignment="1" applyProtection="1">
      <alignment horizontal="center" vertical="center"/>
    </xf>
    <xf numFmtId="3" fontId="16" fillId="2" borderId="37" xfId="6" applyNumberFormat="1" applyFont="1" applyFill="1" applyBorder="1" applyAlignment="1">
      <alignment horizontal="left" vertical="center" wrapText="1"/>
    </xf>
    <xf numFmtId="0" fontId="15" fillId="2" borderId="2" xfId="6" applyFont="1" applyFill="1" applyBorder="1" applyAlignment="1">
      <alignment horizontal="left" vertical="center" wrapText="1"/>
    </xf>
    <xf numFmtId="0" fontId="7" fillId="0" borderId="0" xfId="6" applyAlignment="1" applyProtection="1">
      <alignment vertical="center"/>
      <protection locked="0"/>
    </xf>
    <xf numFmtId="0" fontId="16" fillId="2" borderId="13" xfId="6" applyFont="1" applyFill="1" applyBorder="1" applyAlignment="1">
      <alignment horizontal="center" vertical="center" wrapText="1"/>
    </xf>
    <xf numFmtId="0" fontId="9" fillId="3" borderId="4" xfId="6" applyFont="1" applyFill="1" applyBorder="1"/>
    <xf numFmtId="0" fontId="9" fillId="3" borderId="2" xfId="6" applyFont="1" applyFill="1" applyBorder="1"/>
    <xf numFmtId="3" fontId="10" fillId="2" borderId="2" xfId="6" applyNumberFormat="1" applyFont="1" applyFill="1" applyBorder="1" applyAlignment="1">
      <alignment horizontal="center" vertical="center"/>
    </xf>
    <xf numFmtId="3" fontId="10" fillId="2" borderId="18" xfId="6" applyNumberFormat="1" applyFont="1" applyFill="1" applyBorder="1" applyAlignment="1">
      <alignment horizontal="center" vertical="center"/>
    </xf>
    <xf numFmtId="3" fontId="10" fillId="2" borderId="24" xfId="6" applyNumberFormat="1" applyFont="1" applyFill="1" applyBorder="1" applyAlignment="1">
      <alignment horizontal="center" vertical="center"/>
    </xf>
    <xf numFmtId="3" fontId="10" fillId="2" borderId="19" xfId="6" applyNumberFormat="1" applyFont="1" applyFill="1" applyBorder="1" applyAlignment="1">
      <alignment horizontal="center" vertical="center"/>
    </xf>
    <xf numFmtId="3" fontId="10" fillId="2" borderId="3" xfId="6" applyNumberFormat="1" applyFont="1" applyFill="1" applyBorder="1" applyAlignment="1">
      <alignment horizontal="center" vertical="center"/>
    </xf>
    <xf numFmtId="3" fontId="10" fillId="2" borderId="39" xfId="6" applyNumberFormat="1" applyFont="1" applyFill="1" applyBorder="1" applyAlignment="1">
      <alignment horizontal="center" vertical="center"/>
    </xf>
    <xf numFmtId="9" fontId="10" fillId="8" borderId="1" xfId="7" applyFont="1" applyFill="1" applyBorder="1" applyAlignment="1" applyProtection="1">
      <alignment horizontal="center" vertical="center"/>
    </xf>
    <xf numFmtId="9" fontId="10" fillId="8" borderId="8" xfId="7" applyFont="1" applyFill="1" applyBorder="1" applyAlignment="1" applyProtection="1">
      <alignment horizontal="center" vertical="center"/>
    </xf>
    <xf numFmtId="3" fontId="10" fillId="2" borderId="40" xfId="6" applyNumberFormat="1" applyFont="1" applyFill="1" applyBorder="1" applyAlignment="1">
      <alignment horizontal="center" vertical="center"/>
    </xf>
    <xf numFmtId="0" fontId="7" fillId="0" borderId="0" xfId="6"/>
    <xf numFmtId="3" fontId="10" fillId="2" borderId="11" xfId="6" applyNumberFormat="1" applyFont="1" applyFill="1" applyBorder="1" applyAlignment="1">
      <alignment horizontal="center" vertical="center"/>
    </xf>
    <xf numFmtId="3" fontId="10" fillId="2" borderId="27" xfId="6" applyNumberFormat="1" applyFont="1" applyFill="1" applyBorder="1" applyAlignment="1">
      <alignment horizontal="center" vertical="center"/>
    </xf>
    <xf numFmtId="0" fontId="13" fillId="0" borderId="0" xfId="6" applyFont="1"/>
    <xf numFmtId="3" fontId="7" fillId="0" borderId="0" xfId="6" applyNumberFormat="1"/>
    <xf numFmtId="0" fontId="6" fillId="4" borderId="0" xfId="6" applyFont="1" applyFill="1" applyAlignment="1">
      <alignment horizontal="center" vertical="center" wrapText="1"/>
    </xf>
    <xf numFmtId="167" fontId="16" fillId="2" borderId="35" xfId="6" applyNumberFormat="1" applyFont="1" applyFill="1" applyBorder="1" applyAlignment="1">
      <alignment vertical="center"/>
    </xf>
    <xf numFmtId="167" fontId="16" fillId="2" borderId="19" xfId="6" applyNumberFormat="1" applyFont="1" applyFill="1" applyBorder="1" applyAlignment="1">
      <alignment vertical="center"/>
    </xf>
    <xf numFmtId="167" fontId="16" fillId="2" borderId="36" xfId="6" applyNumberFormat="1" applyFont="1" applyFill="1" applyBorder="1" applyAlignment="1">
      <alignment vertical="center"/>
    </xf>
    <xf numFmtId="167" fontId="16" fillId="2" borderId="24" xfId="6" applyNumberFormat="1" applyFont="1" applyFill="1" applyBorder="1" applyAlignment="1">
      <alignment vertical="center"/>
    </xf>
    <xf numFmtId="167" fontId="16" fillId="2" borderId="33" xfId="6" applyNumberFormat="1" applyFont="1" applyFill="1" applyBorder="1" applyAlignment="1">
      <alignment vertical="center"/>
    </xf>
    <xf numFmtId="167" fontId="16" fillId="2" borderId="18" xfId="6" applyNumberFormat="1" applyFont="1" applyFill="1" applyBorder="1" applyAlignment="1">
      <alignment vertical="center"/>
    </xf>
    <xf numFmtId="165" fontId="12" fillId="4" borderId="29" xfId="9" applyNumberFormat="1" applyFont="1" applyFill="1" applyBorder="1" applyAlignment="1" applyProtection="1">
      <alignment horizontal="center" vertical="center"/>
    </xf>
    <xf numFmtId="167" fontId="16" fillId="2" borderId="24" xfId="6" applyNumberFormat="1" applyFont="1" applyFill="1" applyBorder="1" applyAlignment="1">
      <alignment horizontal="center" vertical="center"/>
    </xf>
    <xf numFmtId="167" fontId="16" fillId="2" borderId="33" xfId="6" applyNumberFormat="1" applyFont="1" applyFill="1" applyBorder="1" applyAlignment="1">
      <alignment horizontal="center" vertical="center"/>
    </xf>
    <xf numFmtId="167" fontId="16" fillId="2" borderId="18" xfId="6" applyNumberFormat="1" applyFont="1" applyFill="1" applyBorder="1" applyAlignment="1">
      <alignment horizontal="center" vertical="center"/>
    </xf>
    <xf numFmtId="167" fontId="16" fillId="2" borderId="36" xfId="6" applyNumberFormat="1" applyFont="1" applyFill="1" applyBorder="1" applyAlignment="1">
      <alignment horizontal="center" vertical="center"/>
    </xf>
    <xf numFmtId="167" fontId="16" fillId="2" borderId="35" xfId="6" applyNumberFormat="1" applyFont="1" applyFill="1" applyBorder="1" applyAlignment="1">
      <alignment horizontal="center" vertical="center"/>
    </xf>
    <xf numFmtId="167" fontId="16" fillId="2" borderId="19" xfId="6" applyNumberFormat="1" applyFont="1" applyFill="1" applyBorder="1" applyAlignment="1">
      <alignment horizontal="center" vertical="center"/>
    </xf>
    <xf numFmtId="41" fontId="1" fillId="0" borderId="31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8" fillId="0" borderId="32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 wrapText="1"/>
    </xf>
    <xf numFmtId="41" fontId="3" fillId="0" borderId="0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0" fontId="8" fillId="7" borderId="37" xfId="6" applyFont="1" applyFill="1" applyBorder="1" applyAlignment="1">
      <alignment horizontal="center" vertical="center" wrapText="1"/>
    </xf>
    <xf numFmtId="0" fontId="8" fillId="7" borderId="34" xfId="6" applyFont="1" applyFill="1" applyBorder="1" applyAlignment="1">
      <alignment horizontal="center" vertical="center" wrapText="1"/>
    </xf>
    <xf numFmtId="0" fontId="8" fillId="7" borderId="38" xfId="6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</cellXfs>
  <cellStyles count="11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 2" xfId="7" xr:uid="{00000000-0005-0000-0000-000008000000}"/>
    <cellStyle name="Porcentagem 4" xfId="8" xr:uid="{00000000-0005-0000-0000-000009000000}"/>
    <cellStyle name="Separador de milhares 2" xfId="9" xr:uid="{00000000-0005-0000-0000-00000A000000}"/>
    <cellStyle name="Separador de milhares 4" xfId="10" xr:uid="{00000000-0005-0000-0000-00000B000000}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F19" sqref="F19"/>
    </sheetView>
  </sheetViews>
  <sheetFormatPr defaultColWidth="12.5703125" defaultRowHeight="15.75" x14ac:dyDescent="0.25"/>
  <cols>
    <col min="1" max="1" width="39.5703125" style="2" customWidth="1"/>
    <col min="2" max="2" width="6.7109375" style="55" customWidth="1"/>
    <col min="3" max="3" width="7.7109375" style="55" customWidth="1"/>
    <col min="4" max="4" width="6.42578125" style="4" customWidth="1"/>
    <col min="5" max="5" width="7.7109375" style="55" customWidth="1"/>
    <col min="6" max="6" width="7.5703125" style="55" customWidth="1"/>
    <col min="7" max="7" width="7" style="4" customWidth="1"/>
    <col min="8" max="9" width="7.5703125" style="55" customWidth="1"/>
    <col min="10" max="10" width="7.5703125" style="4" customWidth="1"/>
    <col min="11" max="12" width="7.7109375" style="55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55" hidden="1" customWidth="1"/>
    <col min="24" max="31" width="7.5703125" style="55" customWidth="1"/>
    <col min="32" max="16384" width="12.5703125" style="55"/>
  </cols>
  <sheetData>
    <row r="1" spans="1:23" s="8" customFormat="1" ht="15" customHeight="1" x14ac:dyDescent="0.25">
      <c r="A1" s="32"/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  <c r="M1" s="33"/>
      <c r="N1" s="33"/>
      <c r="O1" s="33"/>
      <c r="P1" s="33"/>
      <c r="Q1" s="33"/>
      <c r="R1" s="33"/>
      <c r="S1" s="35"/>
      <c r="T1"/>
    </row>
    <row r="2" spans="1:23" s="8" customFormat="1" ht="15.75" customHeight="1" x14ac:dyDescent="0.25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/>
    </row>
    <row r="3" spans="1:23" s="8" customFormat="1" ht="15.75" customHeight="1" x14ac:dyDescent="0.25">
      <c r="A3" s="77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/>
    </row>
    <row r="4" spans="1:23" s="8" customFormat="1" ht="15.75" customHeight="1" thickBot="1" x14ac:dyDescent="0.3">
      <c r="A4" s="36"/>
      <c r="B4" s="10"/>
      <c r="C4" s="10"/>
      <c r="D4" s="10"/>
      <c r="E4" s="10"/>
      <c r="F4" s="10"/>
      <c r="G4" s="10"/>
      <c r="H4" s="10"/>
      <c r="I4" s="9"/>
      <c r="S4" s="37"/>
      <c r="T4"/>
    </row>
    <row r="5" spans="1:23" s="11" customFormat="1" ht="24" customHeight="1" x14ac:dyDescent="0.25">
      <c r="A5" s="83" t="s">
        <v>20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/>
      <c r="U5" s="8"/>
      <c r="V5" s="8"/>
      <c r="W5" s="8"/>
    </row>
    <row r="6" spans="1:23" s="11" customFormat="1" ht="24" customHeight="1" x14ac:dyDescent="0.25">
      <c r="A6" s="86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/>
      <c r="U6" s="8"/>
      <c r="V6" s="8"/>
      <c r="W6" s="8"/>
    </row>
    <row r="7" spans="1:23" s="42" customFormat="1" ht="16.5" thickBot="1" x14ac:dyDescent="0.3">
      <c r="A7" s="80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/>
      <c r="U7" s="8"/>
      <c r="V7" s="8"/>
    </row>
    <row r="8" spans="1:23" s="42" customFormat="1" ht="16.5" thickBot="1" x14ac:dyDescent="0.3">
      <c r="A8" s="43" t="s">
        <v>0</v>
      </c>
      <c r="B8" s="71">
        <v>44562</v>
      </c>
      <c r="C8" s="72"/>
      <c r="D8" s="72"/>
      <c r="E8" s="68">
        <v>44593</v>
      </c>
      <c r="F8" s="69"/>
      <c r="G8" s="70"/>
      <c r="H8" s="72">
        <v>44621</v>
      </c>
      <c r="I8" s="72"/>
      <c r="J8" s="72"/>
      <c r="K8" s="72">
        <v>44652</v>
      </c>
      <c r="L8" s="72"/>
      <c r="M8" s="73"/>
      <c r="N8" s="72">
        <v>44683</v>
      </c>
      <c r="O8" s="72"/>
      <c r="P8" s="73"/>
      <c r="Q8" s="72">
        <v>44713</v>
      </c>
      <c r="R8" s="72"/>
      <c r="S8" s="73"/>
      <c r="T8"/>
      <c r="U8" s="44" t="s">
        <v>5</v>
      </c>
      <c r="V8" s="45" t="s">
        <v>5</v>
      </c>
      <c r="W8" s="45" t="s">
        <v>5</v>
      </c>
    </row>
    <row r="9" spans="1:23" s="42" customFormat="1" ht="12" customHeight="1" thickBot="1" x14ac:dyDescent="0.3">
      <c r="A9" s="23" t="s">
        <v>1</v>
      </c>
      <c r="B9" s="46" t="s">
        <v>2</v>
      </c>
      <c r="C9" s="47" t="s">
        <v>3</v>
      </c>
      <c r="D9" s="48" t="s">
        <v>4</v>
      </c>
      <c r="E9" s="46" t="s">
        <v>2</v>
      </c>
      <c r="F9" s="47" t="s">
        <v>3</v>
      </c>
      <c r="G9" s="48" t="s">
        <v>4</v>
      </c>
      <c r="H9" s="46" t="s">
        <v>2</v>
      </c>
      <c r="I9" s="47" t="s">
        <v>3</v>
      </c>
      <c r="J9" s="48" t="s">
        <v>4</v>
      </c>
      <c r="K9" s="46" t="s">
        <v>2</v>
      </c>
      <c r="L9" s="47" t="s">
        <v>3</v>
      </c>
      <c r="M9" s="49" t="s">
        <v>4</v>
      </c>
      <c r="N9" s="46" t="s">
        <v>2</v>
      </c>
      <c r="O9" s="47" t="s">
        <v>3</v>
      </c>
      <c r="P9" s="49" t="s">
        <v>4</v>
      </c>
      <c r="Q9" s="46" t="s">
        <v>2</v>
      </c>
      <c r="R9" s="47" t="s">
        <v>3</v>
      </c>
      <c r="S9" s="49" t="s">
        <v>4</v>
      </c>
      <c r="T9"/>
      <c r="U9" s="46" t="s">
        <v>2</v>
      </c>
      <c r="V9" s="50" t="s">
        <v>3</v>
      </c>
      <c r="W9" s="50" t="s">
        <v>4</v>
      </c>
    </row>
    <row r="10" spans="1:23" s="1" customFormat="1" ht="16.5" thickBot="1" x14ac:dyDescent="0.3">
      <c r="A10" s="26" t="s">
        <v>13</v>
      </c>
      <c r="B10" s="20">
        <v>400</v>
      </c>
      <c r="C10" s="27">
        <v>373</v>
      </c>
      <c r="D10" s="29">
        <f>IFERROR(C10/B10,0)</f>
        <v>0.93</v>
      </c>
      <c r="E10" s="20">
        <v>400</v>
      </c>
      <c r="F10" s="27">
        <v>379</v>
      </c>
      <c r="G10" s="29">
        <f>IFERROR(F10/E10,0)</f>
        <v>0.95</v>
      </c>
      <c r="H10" s="20">
        <v>400</v>
      </c>
      <c r="I10" s="27"/>
      <c r="J10" s="29">
        <f>IFERROR(I10/H10,0)</f>
        <v>0</v>
      </c>
      <c r="K10" s="20">
        <v>400</v>
      </c>
      <c r="L10" s="27"/>
      <c r="M10" s="24">
        <f>IFERROR(L10/K10,0)</f>
        <v>0</v>
      </c>
      <c r="N10" s="20">
        <v>400</v>
      </c>
      <c r="O10" s="27"/>
      <c r="P10" s="24">
        <f>IFERROR(O10/N10,0)</f>
        <v>0</v>
      </c>
      <c r="Q10" s="20">
        <v>400</v>
      </c>
      <c r="R10" s="27"/>
      <c r="S10" s="24">
        <f>IFERROR(R10/Q10,0)</f>
        <v>0</v>
      </c>
      <c r="T10"/>
      <c r="U10" s="46">
        <f t="shared" ref="U10:U13" si="0">Q10</f>
        <v>400</v>
      </c>
      <c r="V10" s="51">
        <f>(C10+F10+I10+L10+O10+R10)/COUNT(F10,C10,I10,L10,O10,R10)</f>
        <v>376</v>
      </c>
      <c r="W10" s="52">
        <f>V10/U10</f>
        <v>0.94</v>
      </c>
    </row>
    <row r="11" spans="1:23" ht="16.5" thickBot="1" x14ac:dyDescent="0.3">
      <c r="A11" s="26" t="s">
        <v>6</v>
      </c>
      <c r="B11" s="15">
        <v>110</v>
      </c>
      <c r="C11" s="28">
        <v>188</v>
      </c>
      <c r="D11" s="13">
        <f>IFERROR(C11/B11,0)</f>
        <v>1.71</v>
      </c>
      <c r="E11" s="15">
        <v>110</v>
      </c>
      <c r="F11" s="28">
        <v>181</v>
      </c>
      <c r="G11" s="53">
        <f>IFERROR(F11/E11,0)</f>
        <v>1.65</v>
      </c>
      <c r="H11" s="15">
        <v>110</v>
      </c>
      <c r="I11" s="28"/>
      <c r="J11" s="13">
        <f>IFERROR(I11/H11,0)</f>
        <v>0</v>
      </c>
      <c r="K11" s="15">
        <v>110</v>
      </c>
      <c r="L11" s="28"/>
      <c r="M11" s="3">
        <f>IFERROR(L11/K11,0)</f>
        <v>0</v>
      </c>
      <c r="N11" s="15">
        <v>110</v>
      </c>
      <c r="O11" s="28"/>
      <c r="P11" s="3">
        <f>IFERROR(O11/N11,0)</f>
        <v>0</v>
      </c>
      <c r="Q11" s="15">
        <v>110</v>
      </c>
      <c r="R11" s="28"/>
      <c r="S11" s="3">
        <f>IFERROR(R11/Q11,0)</f>
        <v>0</v>
      </c>
      <c r="U11" s="46">
        <f t="shared" si="0"/>
        <v>110</v>
      </c>
      <c r="V11" s="54">
        <f t="shared" ref="V11:V16" si="1">(C11+F11+I11+L11+O11+R11)/COUNT(F11,C11,I11,L11,O11,R11)</f>
        <v>185</v>
      </c>
      <c r="W11" s="52">
        <f>V11/U11</f>
        <v>1.68</v>
      </c>
    </row>
    <row r="12" spans="1:23" ht="16.5" thickBot="1" x14ac:dyDescent="0.3">
      <c r="A12" s="26" t="s">
        <v>7</v>
      </c>
      <c r="B12" s="15">
        <v>230</v>
      </c>
      <c r="C12" s="28">
        <v>206</v>
      </c>
      <c r="D12" s="13">
        <f>IFERROR(C12/B12,0)</f>
        <v>0.9</v>
      </c>
      <c r="E12" s="15">
        <v>230</v>
      </c>
      <c r="F12" s="28">
        <v>166</v>
      </c>
      <c r="G12" s="13">
        <f>IFERROR(F12/E12,0)</f>
        <v>0.72</v>
      </c>
      <c r="H12" s="15">
        <v>230</v>
      </c>
      <c r="I12" s="28"/>
      <c r="J12" s="13">
        <f>IFERROR(I12/H12,0)</f>
        <v>0</v>
      </c>
      <c r="K12" s="15">
        <v>230</v>
      </c>
      <c r="L12" s="28"/>
      <c r="M12" s="3">
        <f>IFERROR(L12/K12,0)</f>
        <v>0</v>
      </c>
      <c r="N12" s="15">
        <v>230</v>
      </c>
      <c r="O12" s="28"/>
      <c r="P12" s="3">
        <f>IFERROR(O12/N12,0)</f>
        <v>0</v>
      </c>
      <c r="Q12" s="15">
        <v>230</v>
      </c>
      <c r="R12" s="28"/>
      <c r="S12" s="3">
        <f>IFERROR(R12/Q12,0)</f>
        <v>0</v>
      </c>
      <c r="U12" s="46">
        <f t="shared" si="0"/>
        <v>230</v>
      </c>
      <c r="V12" s="54">
        <f t="shared" si="1"/>
        <v>186</v>
      </c>
      <c r="W12" s="52">
        <f>V12/U12</f>
        <v>0.81</v>
      </c>
    </row>
    <row r="13" spans="1:23" ht="16.5" thickBot="1" x14ac:dyDescent="0.3">
      <c r="A13" s="26" t="s">
        <v>8</v>
      </c>
      <c r="B13" s="15">
        <v>280</v>
      </c>
      <c r="C13" s="28">
        <v>302</v>
      </c>
      <c r="D13" s="13">
        <f>IFERROR(C13/B13,0)</f>
        <v>1.08</v>
      </c>
      <c r="E13" s="15">
        <v>280</v>
      </c>
      <c r="F13" s="28">
        <v>286</v>
      </c>
      <c r="G13" s="13">
        <f>IFERROR(F13/E13,0)</f>
        <v>1.02</v>
      </c>
      <c r="H13" s="15">
        <v>280</v>
      </c>
      <c r="I13" s="28"/>
      <c r="J13" s="13">
        <f>IFERROR(I13/H13,0)</f>
        <v>0</v>
      </c>
      <c r="K13" s="15">
        <v>280</v>
      </c>
      <c r="L13" s="28"/>
      <c r="M13" s="3">
        <f>IFERROR(L13/K13,0)</f>
        <v>0</v>
      </c>
      <c r="N13" s="15">
        <v>280</v>
      </c>
      <c r="O13" s="28"/>
      <c r="P13" s="3">
        <f>IFERROR(O13/N13,0)</f>
        <v>0</v>
      </c>
      <c r="Q13" s="15">
        <v>280</v>
      </c>
      <c r="R13" s="28"/>
      <c r="S13" s="3">
        <f>IFERROR(R13/Q13,0)</f>
        <v>0</v>
      </c>
      <c r="U13" s="46">
        <f t="shared" si="0"/>
        <v>280</v>
      </c>
      <c r="V13" s="54">
        <f t="shared" si="1"/>
        <v>294</v>
      </c>
      <c r="W13" s="52">
        <f>V13/U13</f>
        <v>1.05</v>
      </c>
    </row>
    <row r="14" spans="1:23" ht="16.5" thickBot="1" x14ac:dyDescent="0.3">
      <c r="A14" s="18" t="s">
        <v>14</v>
      </c>
      <c r="B14" s="16">
        <f>SUM(B10:B13)</f>
        <v>1020</v>
      </c>
      <c r="C14" s="19">
        <f>SUM(C10:C13)</f>
        <v>1069</v>
      </c>
      <c r="D14" s="14">
        <f>IFERROR(C14/B14,0)</f>
        <v>1.05</v>
      </c>
      <c r="E14" s="16">
        <f>SUM(E10:E13)</f>
        <v>1020</v>
      </c>
      <c r="F14" s="19">
        <f>SUM(F10:F13)</f>
        <v>1012</v>
      </c>
      <c r="G14" s="14">
        <f>IFERROR(F14/E14,0)</f>
        <v>0.99</v>
      </c>
      <c r="H14" s="16">
        <f>SUM(H10:H13)</f>
        <v>1020</v>
      </c>
      <c r="I14" s="19">
        <f>SUM(I10:I13)</f>
        <v>0</v>
      </c>
      <c r="J14" s="14">
        <f>IFERROR(I14/H14,0)</f>
        <v>0</v>
      </c>
      <c r="K14" s="16">
        <f>SUM(K10:K13)</f>
        <v>1020</v>
      </c>
      <c r="L14" s="19">
        <f>SUM(L10:L13)</f>
        <v>0</v>
      </c>
      <c r="M14" s="7">
        <f>IFERROR(L14/K14,0)</f>
        <v>0</v>
      </c>
      <c r="N14" s="16">
        <f>SUM(N10:N13)</f>
        <v>1020</v>
      </c>
      <c r="O14" s="19">
        <f>SUM(O10:O13)</f>
        <v>0</v>
      </c>
      <c r="P14" s="7">
        <f>IFERROR(O14/N14,0)</f>
        <v>0</v>
      </c>
      <c r="Q14" s="16">
        <f>SUM(Q10:Q13)</f>
        <v>1020</v>
      </c>
      <c r="R14" s="19">
        <f>SUM(R10:R13)</f>
        <v>0</v>
      </c>
      <c r="S14" s="7">
        <f>IFERROR(R14/Q14,0)</f>
        <v>0</v>
      </c>
      <c r="U14" s="56">
        <f>SUM(U10:U13)</f>
        <v>1020</v>
      </c>
      <c r="V14" s="56">
        <f>SUM(V10:V13)</f>
        <v>1041</v>
      </c>
      <c r="W14" s="52">
        <f>V14/U14</f>
        <v>1.02</v>
      </c>
    </row>
    <row r="15" spans="1:23" s="42" customFormat="1" ht="12" customHeight="1" thickBot="1" x14ac:dyDescent="0.3">
      <c r="A15" s="17" t="s">
        <v>17</v>
      </c>
      <c r="B15" s="5" t="s">
        <v>2</v>
      </c>
      <c r="C15" s="22" t="s">
        <v>3</v>
      </c>
      <c r="D15" s="48" t="s">
        <v>4</v>
      </c>
      <c r="E15" s="5" t="s">
        <v>2</v>
      </c>
      <c r="F15" s="22" t="s">
        <v>3</v>
      </c>
      <c r="G15" s="48" t="s">
        <v>4</v>
      </c>
      <c r="H15" s="5" t="s">
        <v>2</v>
      </c>
      <c r="I15" s="22" t="s">
        <v>3</v>
      </c>
      <c r="J15" s="48" t="s">
        <v>4</v>
      </c>
      <c r="K15" s="5" t="s">
        <v>2</v>
      </c>
      <c r="L15" s="22" t="s">
        <v>3</v>
      </c>
      <c r="M15" s="49" t="s">
        <v>4</v>
      </c>
      <c r="N15" s="5" t="s">
        <v>2</v>
      </c>
      <c r="O15" s="22" t="s">
        <v>3</v>
      </c>
      <c r="P15" s="49" t="s">
        <v>4</v>
      </c>
      <c r="Q15" s="5" t="s">
        <v>2</v>
      </c>
      <c r="R15" s="22" t="s">
        <v>3</v>
      </c>
      <c r="S15" s="49" t="s">
        <v>4</v>
      </c>
      <c r="T15"/>
      <c r="U15" s="46" t="s">
        <v>2</v>
      </c>
      <c r="V15" s="50" t="s">
        <v>3</v>
      </c>
      <c r="W15" s="50" t="s">
        <v>4</v>
      </c>
    </row>
    <row r="16" spans="1:23" ht="16.5" thickBot="1" x14ac:dyDescent="0.3">
      <c r="A16" s="18" t="s">
        <v>16</v>
      </c>
      <c r="B16" s="25">
        <v>2400</v>
      </c>
      <c r="C16" s="31">
        <v>2955</v>
      </c>
      <c r="D16" s="30">
        <f>C16/B16</f>
        <v>1.23</v>
      </c>
      <c r="E16" s="25">
        <v>2400</v>
      </c>
      <c r="F16" s="31">
        <v>2665</v>
      </c>
      <c r="G16" s="30">
        <f>F16/E16</f>
        <v>1.1100000000000001</v>
      </c>
      <c r="H16" s="25">
        <v>2400</v>
      </c>
      <c r="I16" s="31"/>
      <c r="J16" s="30">
        <f>I16/H16</f>
        <v>0</v>
      </c>
      <c r="K16" s="25">
        <v>2400</v>
      </c>
      <c r="L16" s="31"/>
      <c r="M16" s="21">
        <f>L16/K16</f>
        <v>0</v>
      </c>
      <c r="N16" s="25">
        <v>2400</v>
      </c>
      <c r="O16" s="31"/>
      <c r="P16" s="21">
        <f>O16/N16</f>
        <v>0</v>
      </c>
      <c r="Q16" s="25">
        <v>2400</v>
      </c>
      <c r="R16" s="31"/>
      <c r="S16" s="21">
        <f>R16/Q16</f>
        <v>0</v>
      </c>
      <c r="U16" s="46">
        <f t="shared" ref="U16" si="2">Q16</f>
        <v>2400</v>
      </c>
      <c r="V16" s="57">
        <f t="shared" si="1"/>
        <v>2810</v>
      </c>
      <c r="W16" s="38">
        <f>V16/U16</f>
        <v>1.17</v>
      </c>
    </row>
    <row r="17" spans="1:23" ht="16.5" thickBot="1" x14ac:dyDescent="0.3">
      <c r="A17" s="41" t="s">
        <v>18</v>
      </c>
      <c r="B17" s="5" t="s">
        <v>2</v>
      </c>
      <c r="C17" s="22" t="s">
        <v>3</v>
      </c>
      <c r="D17" s="48" t="s">
        <v>4</v>
      </c>
      <c r="E17" s="5" t="s">
        <v>2</v>
      </c>
      <c r="F17" s="22" t="s">
        <v>3</v>
      </c>
      <c r="G17" s="48" t="s">
        <v>4</v>
      </c>
      <c r="H17" s="5" t="s">
        <v>2</v>
      </c>
      <c r="I17" s="22" t="s">
        <v>3</v>
      </c>
      <c r="J17" s="48" t="s">
        <v>4</v>
      </c>
      <c r="K17" s="5" t="s">
        <v>2</v>
      </c>
      <c r="L17" s="22" t="s">
        <v>3</v>
      </c>
      <c r="M17" s="49" t="s">
        <v>4</v>
      </c>
      <c r="N17" s="5" t="s">
        <v>2</v>
      </c>
      <c r="O17" s="22" t="s">
        <v>3</v>
      </c>
      <c r="P17" s="49" t="s">
        <v>4</v>
      </c>
      <c r="Q17" s="5" t="s">
        <v>2</v>
      </c>
      <c r="R17" s="22" t="s">
        <v>3</v>
      </c>
      <c r="S17" s="49" t="s">
        <v>4</v>
      </c>
      <c r="U17" s="46" t="s">
        <v>2</v>
      </c>
      <c r="V17" s="50" t="s">
        <v>3</v>
      </c>
      <c r="W17" s="50" t="s">
        <v>4</v>
      </c>
    </row>
    <row r="18" spans="1:23" ht="16.5" thickBot="1" x14ac:dyDescent="0.3">
      <c r="A18" s="40" t="s">
        <v>19</v>
      </c>
      <c r="B18" s="46">
        <v>10125</v>
      </c>
      <c r="C18" s="31">
        <v>9764</v>
      </c>
      <c r="D18" s="30">
        <f>C18/B18</f>
        <v>0.96</v>
      </c>
      <c r="E18" s="46">
        <v>10125</v>
      </c>
      <c r="F18" s="31">
        <v>6348</v>
      </c>
      <c r="G18" s="30">
        <f>F18/E18</f>
        <v>0.63</v>
      </c>
      <c r="H18" s="46">
        <v>10125</v>
      </c>
      <c r="I18" s="31"/>
      <c r="J18" s="30">
        <f>I18/H18</f>
        <v>0</v>
      </c>
      <c r="K18" s="46">
        <v>10125</v>
      </c>
      <c r="L18" s="31"/>
      <c r="M18" s="21">
        <f>L18/K18</f>
        <v>0</v>
      </c>
      <c r="N18" s="46">
        <v>10125</v>
      </c>
      <c r="O18" s="31"/>
      <c r="P18" s="21">
        <f>O18/N18</f>
        <v>0</v>
      </c>
      <c r="Q18" s="46">
        <v>10125</v>
      </c>
      <c r="R18" s="31"/>
      <c r="S18" s="21">
        <f>R18/Q18</f>
        <v>0</v>
      </c>
      <c r="U18" s="46">
        <f>Q18</f>
        <v>10125</v>
      </c>
      <c r="V18" s="46">
        <f t="shared" ref="V18" si="3">(C18+F18+I18+L18+O18+R18)/COUNT(F18,C18,I18,L18,O18,R18)</f>
        <v>8056</v>
      </c>
      <c r="W18" s="39">
        <f>V18/U18</f>
        <v>0.8</v>
      </c>
    </row>
    <row r="19" spans="1:23" customFormat="1" ht="15" x14ac:dyDescent="0.25"/>
    <row r="20" spans="1:23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U20" s="6"/>
      <c r="V20" s="6"/>
      <c r="W20" s="6"/>
    </row>
    <row r="21" spans="1:23" s="59" customFormat="1" x14ac:dyDescent="0.25">
      <c r="A21" s="2"/>
      <c r="B21" s="55"/>
      <c r="C21" s="55"/>
      <c r="D21" s="4"/>
      <c r="E21" s="55"/>
      <c r="F21" s="55"/>
      <c r="G21" s="4"/>
      <c r="H21" s="55"/>
      <c r="I21" s="55"/>
      <c r="J21" s="4"/>
      <c r="K21" s="55"/>
      <c r="L21" s="55"/>
      <c r="M21" s="4"/>
      <c r="N21" s="4"/>
      <c r="O21" s="4"/>
      <c r="P21" s="4"/>
      <c r="Q21" s="4"/>
      <c r="R21" s="4"/>
      <c r="S21" s="4"/>
      <c r="T21"/>
      <c r="U21" s="55"/>
      <c r="V21" s="55"/>
      <c r="W21" s="55"/>
    </row>
    <row r="22" spans="1:23" s="58" customFormat="1" x14ac:dyDescent="0.25">
      <c r="A22" s="2"/>
      <c r="B22" s="55"/>
      <c r="C22" s="55"/>
      <c r="D22" s="4"/>
      <c r="E22" s="55"/>
      <c r="F22" s="55"/>
      <c r="G22" s="4"/>
      <c r="H22" s="55"/>
      <c r="I22" s="55"/>
      <c r="J22" s="4"/>
      <c r="K22" s="55"/>
      <c r="L22" s="55"/>
      <c r="M22" s="4"/>
      <c r="N22" s="4"/>
      <c r="O22" s="4"/>
      <c r="P22" s="4"/>
      <c r="Q22" s="4"/>
      <c r="R22" s="4"/>
      <c r="S22" s="4"/>
      <c r="T22"/>
      <c r="U22" s="55"/>
      <c r="V22" s="55"/>
      <c r="W22" s="55"/>
    </row>
    <row r="111" spans="2:19" ht="16.5" hidden="1" thickBot="1" x14ac:dyDescent="0.3">
      <c r="B111" s="63">
        <v>44197</v>
      </c>
      <c r="C111" s="61"/>
      <c r="D111" s="61"/>
      <c r="E111" s="64">
        <v>44228</v>
      </c>
      <c r="F111" s="65"/>
      <c r="G111" s="66"/>
      <c r="H111" s="61">
        <v>44256</v>
      </c>
      <c r="I111" s="61"/>
      <c r="J111" s="61"/>
      <c r="K111" s="61">
        <v>44287</v>
      </c>
      <c r="L111" s="61"/>
      <c r="M111" s="62"/>
      <c r="N111" s="61">
        <v>44318</v>
      </c>
      <c r="O111" s="61"/>
      <c r="P111" s="62"/>
      <c r="Q111" s="61">
        <v>44348</v>
      </c>
      <c r="R111" s="61"/>
      <c r="S111" s="62"/>
    </row>
    <row r="141" spans="1:19" ht="16.5" thickBot="1" x14ac:dyDescent="0.3"/>
    <row r="142" spans="1:19" x14ac:dyDescent="0.25">
      <c r="A142" s="60"/>
      <c r="B142" s="67" t="s">
        <v>9</v>
      </c>
      <c r="C142" s="67"/>
      <c r="D142" s="67"/>
      <c r="E142" s="67" t="s">
        <v>10</v>
      </c>
      <c r="F142" s="67"/>
      <c r="G142" s="67"/>
      <c r="H142" s="67" t="s">
        <v>11</v>
      </c>
      <c r="I142" s="67"/>
      <c r="J142" s="67"/>
      <c r="K142" s="67" t="s">
        <v>12</v>
      </c>
      <c r="L142" s="67"/>
      <c r="M142" s="67"/>
      <c r="N142" s="12"/>
      <c r="O142" s="12"/>
      <c r="P142" s="12"/>
      <c r="Q142" s="12"/>
      <c r="R142" s="12"/>
      <c r="S142" s="12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Quantitativa - 1o. Semestre</vt:lpstr>
      <vt:lpstr>'Quantitativa - 1o.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2022-03-10T18:15:36Z</dcterms:modified>
</cp:coreProperties>
</file>